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 mmm yyyy"/>
    <numFmt numFmtId="166" formatCode="d mmm"/>
    <numFmt numFmtId="167" formatCode="#,##0;-#,##0;&quot;-&quot;"/>
    <numFmt numFmtId="168" formatCode="#,##0;[Red]-#,##0"/>
  </numFmts>
  <fonts count="12">
    <font>
      <name val="Calibri"/>
      <family val="2"/>
      <color theme="1"/>
      <sz val="11"/>
      <scheme val="minor"/>
    </font>
    <font>
      <b val="1"/>
      <color rgb="000D2F22"/>
      <sz val="16"/>
    </font>
    <font>
      <i val="1"/>
      <color rgb="00606C66"/>
    </font>
    <font>
      <b val="1"/>
      <color rgb="000D2F22"/>
    </font>
    <font>
      <b val="1"/>
      <color rgb="00FFFFFF"/>
    </font>
    <font>
      <b val="1"/>
      <color rgb="000C6F43"/>
    </font>
    <font>
      <color rgb="000D2F22"/>
    </font>
    <font>
      <b val="1"/>
    </font>
    <font>
      <b val="1"/>
      <color rgb="000D2F22"/>
      <sz val="14"/>
    </font>
    <font>
      <color rgb="000D2F22"/>
      <sz val="11"/>
    </font>
    <font>
      <b val="1"/>
      <color rgb="000D2F22"/>
      <sz val="11"/>
    </font>
    <font>
      <color rgb="00606C66"/>
      <sz val="11"/>
    </font>
  </fonts>
  <fills count="4">
    <fill>
      <patternFill/>
    </fill>
    <fill>
      <patternFill patternType="gray125"/>
    </fill>
    <fill>
      <patternFill patternType="solid">
        <fgColor rgb="00E2F5E9"/>
      </patternFill>
    </fill>
    <fill>
      <patternFill patternType="solid">
        <fgColor rgb="000D2F22"/>
      </patternFill>
    </fill>
  </fills>
  <borders count="3">
    <border>
      <left/>
      <right/>
      <top/>
      <bottom/>
      <diagonal/>
    </border>
    <border>
      <top style="thin">
        <color rgb="00CFD6CD"/>
      </top>
    </border>
    <border>
      <top style="thin">
        <color rgb="00CFD6CD"/>
      </top>
      <bottom style="thin">
        <color rgb="00CFD6C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3" fontId="0" fillId="2" borderId="0" pivotButton="0" quotePrefix="0" xfId="0"/>
    <xf numFmtId="0" fontId="4" fillId="3" borderId="0" pivotButton="0" quotePrefix="0" xfId="0"/>
    <xf numFmtId="166" fontId="4" fillId="3" borderId="0" applyAlignment="1" pivotButton="0" quotePrefix="0" xfId="0">
      <alignment horizontal="right"/>
    </xf>
    <xf numFmtId="168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7" fontId="0" fillId="2" borderId="0" pivotButton="0" quotePrefix="0" xfId="0"/>
    <xf numFmtId="3" fontId="7" fillId="0" borderId="0" pivotButton="0" quotePrefix="0" xfId="0"/>
    <xf numFmtId="3" fontId="7" fillId="0" borderId="1" pivotButton="0" quotePrefix="0" xfId="0"/>
    <xf numFmtId="0" fontId="3" fillId="0" borderId="2" pivotButton="0" quotePrefix="0" xfId="0"/>
    <xf numFmtId="168" fontId="7" fillId="0" borderId="2" pivotButton="0" quotePrefix="0" xfId="0"/>
    <xf numFmtId="168" fontId="0" fillId="0" borderId="2" pivotButton="0" quotePrefix="0" xfId="0"/>
    <xf numFmtId="168" fontId="7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6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</cols>
  <sheetData>
    <row r="1">
      <c r="A1" s="1" t="inlineStr">
        <is>
          <t>13-week cash flow forecast</t>
        </is>
      </c>
    </row>
    <row r="2">
      <c r="A2" s="2" t="inlineStr">
        <is>
          <t>Replace the example numbers in the green cells with your own. Everything else is calculated.</t>
        </is>
      </c>
    </row>
    <row r="4">
      <c r="A4" s="3" t="inlineStr">
        <is>
          <t>First week starts on (a Monday)</t>
        </is>
      </c>
      <c r="B4" s="4" t="n">
        <v>46314</v>
      </c>
    </row>
    <row r="5">
      <c r="A5" s="3" t="inlineStr">
        <is>
          <t>Cash in the bank at the start</t>
        </is>
      </c>
      <c r="B5" s="5" t="n">
        <v>45000</v>
      </c>
    </row>
    <row r="6">
      <c r="A6" s="3" t="inlineStr">
        <is>
          <t>Minimum cash buffer you want to keep</t>
        </is>
      </c>
      <c r="B6" s="5" t="n">
        <v>40000</v>
      </c>
    </row>
    <row r="8">
      <c r="A8" s="6" t="inlineStr">
        <is>
          <t>Week</t>
        </is>
      </c>
      <c r="B8" s="7">
        <f>$B$4+0</f>
        <v/>
      </c>
      <c r="C8" s="7">
        <f>$B$4+7</f>
        <v/>
      </c>
      <c r="D8" s="7">
        <f>$B$4+14</f>
        <v/>
      </c>
      <c r="E8" s="7">
        <f>$B$4+21</f>
        <v/>
      </c>
      <c r="F8" s="7">
        <f>$B$4+28</f>
        <v/>
      </c>
      <c r="G8" s="7">
        <f>$B$4+35</f>
        <v/>
      </c>
      <c r="H8" s="7">
        <f>$B$4+42</f>
        <v/>
      </c>
      <c r="I8" s="7">
        <f>$B$4+49</f>
        <v/>
      </c>
      <c r="J8" s="7">
        <f>$B$4+56</f>
        <v/>
      </c>
      <c r="K8" s="7">
        <f>$B$4+63</f>
        <v/>
      </c>
      <c r="L8" s="7">
        <f>$B$4+70</f>
        <v/>
      </c>
      <c r="M8" s="7">
        <f>$B$4+77</f>
        <v/>
      </c>
      <c r="N8" s="7">
        <f>$B$4+84</f>
        <v/>
      </c>
      <c r="O8" s="6" t="inlineStr">
        <is>
          <t>Total</t>
        </is>
      </c>
    </row>
    <row r="9">
      <c r="A9" s="3" t="inlineStr">
        <is>
          <t>Opening cash</t>
        </is>
      </c>
      <c r="B9" s="8">
        <f>$B$5</f>
        <v/>
      </c>
      <c r="C9" s="8">
        <f>B27</f>
        <v/>
      </c>
      <c r="D9" s="8">
        <f>C27</f>
        <v/>
      </c>
      <c r="E9" s="8">
        <f>D27</f>
        <v/>
      </c>
      <c r="F9" s="8">
        <f>E27</f>
        <v/>
      </c>
      <c r="G9" s="8">
        <f>F27</f>
        <v/>
      </c>
      <c r="H9" s="8">
        <f>G27</f>
        <v/>
      </c>
      <c r="I9" s="8">
        <f>H27</f>
        <v/>
      </c>
      <c r="J9" s="8">
        <f>I27</f>
        <v/>
      </c>
      <c r="K9" s="8">
        <f>J27</f>
        <v/>
      </c>
      <c r="L9" s="8">
        <f>K27</f>
        <v/>
      </c>
      <c r="M9" s="8">
        <f>L27</f>
        <v/>
      </c>
      <c r="N9" s="8">
        <f>M27</f>
        <v/>
      </c>
    </row>
    <row r="11">
      <c r="A11" s="9" t="inlineStr">
        <is>
          <t>Cash in</t>
        </is>
      </c>
    </row>
    <row r="12">
      <c r="A12" s="10" t="inlineStr">
        <is>
          <t>Customer payments received</t>
        </is>
      </c>
      <c r="B12" s="11" t="n">
        <v>18000</v>
      </c>
      <c r="C12" s="11" t="n">
        <v>22000</v>
      </c>
      <c r="D12" s="11" t="n">
        <v>15000</v>
      </c>
      <c r="E12" s="11" t="n">
        <v>26000</v>
      </c>
      <c r="F12" s="11" t="n">
        <v>19000</v>
      </c>
      <c r="G12" s="11" t="n">
        <v>21000</v>
      </c>
      <c r="H12" s="11" t="n">
        <v>17000</v>
      </c>
      <c r="I12" s="11" t="n">
        <v>28000</v>
      </c>
      <c r="J12" s="11" t="n">
        <v>20000</v>
      </c>
      <c r="K12" s="11" t="n">
        <v>23000</v>
      </c>
      <c r="L12" s="11" t="n">
        <v>16000</v>
      </c>
      <c r="M12" s="11" t="n">
        <v>27000</v>
      </c>
      <c r="N12" s="11" t="n">
        <v>21000</v>
      </c>
      <c r="O12" s="12">
        <f>SUM(B12:N12)</f>
        <v/>
      </c>
    </row>
    <row r="13">
      <c r="A13" s="10" t="inlineStr">
        <is>
          <t>Other cash in (loans, grants, refunds)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1" t="n">
        <v>0</v>
      </c>
      <c r="O13" s="12">
        <f>SUM(B13:N13)</f>
        <v/>
      </c>
    </row>
    <row r="14">
      <c r="A14" s="3" t="inlineStr">
        <is>
          <t>Total cash in</t>
        </is>
      </c>
      <c r="B14" s="13">
        <f>SUM(B12:B13)</f>
        <v/>
      </c>
      <c r="C14" s="13">
        <f>SUM(C12:C13)</f>
        <v/>
      </c>
      <c r="D14" s="13">
        <f>SUM(D12:D13)</f>
        <v/>
      </c>
      <c r="E14" s="13">
        <f>SUM(E12:E13)</f>
        <v/>
      </c>
      <c r="F14" s="13">
        <f>SUM(F12:F13)</f>
        <v/>
      </c>
      <c r="G14" s="13">
        <f>SUM(G12:G13)</f>
        <v/>
      </c>
      <c r="H14" s="13">
        <f>SUM(H12:H13)</f>
        <v/>
      </c>
      <c r="I14" s="13">
        <f>SUM(I12:I13)</f>
        <v/>
      </c>
      <c r="J14" s="13">
        <f>SUM(J12:J13)</f>
        <v/>
      </c>
      <c r="K14" s="13">
        <f>SUM(K12:K13)</f>
        <v/>
      </c>
      <c r="L14" s="13">
        <f>SUM(L12:L13)</f>
        <v/>
      </c>
      <c r="M14" s="13">
        <f>SUM(M12:M13)</f>
        <v/>
      </c>
      <c r="N14" s="13">
        <f>SUM(N12:N13)</f>
        <v/>
      </c>
      <c r="O14" s="13">
        <f>SUM(O12:O13)</f>
        <v/>
      </c>
    </row>
    <row r="16">
      <c r="A16" s="9" t="inlineStr">
        <is>
          <t>Cash out</t>
        </is>
      </c>
    </row>
    <row r="17">
      <c r="A17" s="10" t="inlineStr">
        <is>
          <t>Salaries and payroll taxes</t>
        </is>
      </c>
      <c r="B17" s="11" t="n">
        <v>0</v>
      </c>
      <c r="C17" s="11" t="n">
        <v>0</v>
      </c>
      <c r="D17" s="11" t="n">
        <v>0</v>
      </c>
      <c r="E17" s="11" t="n">
        <v>38000</v>
      </c>
      <c r="F17" s="11" t="n">
        <v>0</v>
      </c>
      <c r="G17" s="11" t="n">
        <v>0</v>
      </c>
      <c r="H17" s="11" t="n">
        <v>0</v>
      </c>
      <c r="I17" s="11" t="n">
        <v>38000</v>
      </c>
      <c r="J17" s="11" t="n">
        <v>0</v>
      </c>
      <c r="K17" s="11" t="n">
        <v>0</v>
      </c>
      <c r="L17" s="11" t="n">
        <v>0</v>
      </c>
      <c r="M17" s="11" t="n">
        <v>0</v>
      </c>
      <c r="N17" s="11" t="n">
        <v>38000</v>
      </c>
      <c r="O17" s="12">
        <f>SUM(B17:N17)</f>
        <v/>
      </c>
    </row>
    <row r="18">
      <c r="A18" s="10" t="inlineStr">
        <is>
          <t>Rent and utilities</t>
        </is>
      </c>
      <c r="B18" s="11" t="n">
        <v>4500</v>
      </c>
      <c r="C18" s="11" t="n">
        <v>0</v>
      </c>
      <c r="D18" s="11" t="n">
        <v>0</v>
      </c>
      <c r="E18" s="11" t="n">
        <v>0</v>
      </c>
      <c r="F18" s="11" t="n">
        <v>4500</v>
      </c>
      <c r="G18" s="11" t="n">
        <v>0</v>
      </c>
      <c r="H18" s="11" t="n">
        <v>0</v>
      </c>
      <c r="I18" s="11" t="n">
        <v>0</v>
      </c>
      <c r="J18" s="11" t="n">
        <v>4500</v>
      </c>
      <c r="K18" s="11" t="n">
        <v>0</v>
      </c>
      <c r="L18" s="11" t="n">
        <v>0</v>
      </c>
      <c r="M18" s="11" t="n">
        <v>0</v>
      </c>
      <c r="N18" s="11" t="n">
        <v>0</v>
      </c>
      <c r="O18" s="12">
        <f>SUM(B18:N18)</f>
        <v/>
      </c>
    </row>
    <row r="19">
      <c r="A19" s="10" t="inlineStr">
        <is>
          <t>Suppliers and stock</t>
        </is>
      </c>
      <c r="B19" s="11" t="n">
        <v>9000</v>
      </c>
      <c r="C19" s="11" t="n">
        <v>7000</v>
      </c>
      <c r="D19" s="11" t="n">
        <v>8000</v>
      </c>
      <c r="E19" s="11" t="n">
        <v>6000</v>
      </c>
      <c r="F19" s="11" t="n">
        <v>9000</v>
      </c>
      <c r="G19" s="11" t="n">
        <v>7000</v>
      </c>
      <c r="H19" s="11" t="n">
        <v>8000</v>
      </c>
      <c r="I19" s="11" t="n">
        <v>6000</v>
      </c>
      <c r="J19" s="11" t="n">
        <v>9000</v>
      </c>
      <c r="K19" s="11" t="n">
        <v>7000</v>
      </c>
      <c r="L19" s="11" t="n">
        <v>8000</v>
      </c>
      <c r="M19" s="11" t="n">
        <v>6000</v>
      </c>
      <c r="N19" s="11" t="n">
        <v>9000</v>
      </c>
      <c r="O19" s="12">
        <f>SUM(B19:N19)</f>
        <v/>
      </c>
    </row>
    <row r="20">
      <c r="A20" s="10" t="inlineStr">
        <is>
          <t>Software and subscriptions</t>
        </is>
      </c>
      <c r="B20" s="11" t="n">
        <v>1200</v>
      </c>
      <c r="C20" s="11" t="n">
        <v>0</v>
      </c>
      <c r="D20" s="11" t="n">
        <v>0</v>
      </c>
      <c r="E20" s="11" t="n">
        <v>0</v>
      </c>
      <c r="F20" s="11" t="n">
        <v>1200</v>
      </c>
      <c r="G20" s="11" t="n">
        <v>0</v>
      </c>
      <c r="H20" s="11" t="n">
        <v>0</v>
      </c>
      <c r="I20" s="11" t="n">
        <v>0</v>
      </c>
      <c r="J20" s="11" t="n">
        <v>1200</v>
      </c>
      <c r="K20" s="11" t="n">
        <v>0</v>
      </c>
      <c r="L20" s="11" t="n">
        <v>0</v>
      </c>
      <c r="M20" s="11" t="n">
        <v>0</v>
      </c>
      <c r="N20" s="11" t="n">
        <v>0</v>
      </c>
      <c r="O20" s="12">
        <f>SUM(B20:N20)</f>
        <v/>
      </c>
    </row>
    <row r="21">
      <c r="A21" s="10" t="inlineStr">
        <is>
          <t>Taxes and VAT</t>
        </is>
      </c>
      <c r="B21" s="11" t="n">
        <v>0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14000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1" t="n">
        <v>0</v>
      </c>
      <c r="O21" s="12">
        <f>SUM(B21:N21)</f>
        <v/>
      </c>
    </row>
    <row r="22">
      <c r="A22" s="10" t="inlineStr">
        <is>
          <t>Loan repayments and interest</t>
        </is>
      </c>
      <c r="B22" s="11" t="n">
        <v>0</v>
      </c>
      <c r="C22" s="11" t="n">
        <v>0</v>
      </c>
      <c r="D22" s="11" t="n">
        <v>0</v>
      </c>
      <c r="E22" s="11" t="n">
        <v>2500</v>
      </c>
      <c r="F22" s="11" t="n">
        <v>0</v>
      </c>
      <c r="G22" s="11" t="n">
        <v>0</v>
      </c>
      <c r="H22" s="11" t="n">
        <v>0</v>
      </c>
      <c r="I22" s="11" t="n">
        <v>2500</v>
      </c>
      <c r="J22" s="11" t="n">
        <v>0</v>
      </c>
      <c r="K22" s="11" t="n">
        <v>0</v>
      </c>
      <c r="L22" s="11" t="n">
        <v>0</v>
      </c>
      <c r="M22" s="11" t="n">
        <v>2500</v>
      </c>
      <c r="N22" s="11" t="n">
        <v>0</v>
      </c>
      <c r="O22" s="12">
        <f>SUM(B22:N22)</f>
        <v/>
      </c>
    </row>
    <row r="23">
      <c r="A23" s="10" t="inlineStr">
        <is>
          <t>Other cash out</t>
        </is>
      </c>
      <c r="B23" s="11" t="n">
        <v>800</v>
      </c>
      <c r="C23" s="11" t="n">
        <v>800</v>
      </c>
      <c r="D23" s="11" t="n">
        <v>800</v>
      </c>
      <c r="E23" s="11" t="n">
        <v>800</v>
      </c>
      <c r="F23" s="11" t="n">
        <v>800</v>
      </c>
      <c r="G23" s="11" t="n">
        <v>800</v>
      </c>
      <c r="H23" s="11" t="n">
        <v>800</v>
      </c>
      <c r="I23" s="11" t="n">
        <v>800</v>
      </c>
      <c r="J23" s="11" t="n">
        <v>800</v>
      </c>
      <c r="K23" s="11" t="n">
        <v>800</v>
      </c>
      <c r="L23" s="11" t="n">
        <v>800</v>
      </c>
      <c r="M23" s="11" t="n">
        <v>800</v>
      </c>
      <c r="N23" s="11" t="n">
        <v>800</v>
      </c>
      <c r="O23" s="12">
        <f>SUM(B23:N23)</f>
        <v/>
      </c>
    </row>
    <row r="24">
      <c r="A24" s="3" t="inlineStr">
        <is>
          <t>Total cash out</t>
        </is>
      </c>
      <c r="B24" s="13">
        <f>SUM(B17:B23)</f>
        <v/>
      </c>
      <c r="C24" s="13">
        <f>SUM(C17:C23)</f>
        <v/>
      </c>
      <c r="D24" s="13">
        <f>SUM(D17:D23)</f>
        <v/>
      </c>
      <c r="E24" s="13">
        <f>SUM(E17:E23)</f>
        <v/>
      </c>
      <c r="F24" s="13">
        <f>SUM(F17:F23)</f>
        <v/>
      </c>
      <c r="G24" s="13">
        <f>SUM(G17:G23)</f>
        <v/>
      </c>
      <c r="H24" s="13">
        <f>SUM(H17:H23)</f>
        <v/>
      </c>
      <c r="I24" s="13">
        <f>SUM(I17:I23)</f>
        <v/>
      </c>
      <c r="J24" s="13">
        <f>SUM(J17:J23)</f>
        <v/>
      </c>
      <c r="K24" s="13">
        <f>SUM(K17:K23)</f>
        <v/>
      </c>
      <c r="L24" s="13">
        <f>SUM(L17:L23)</f>
        <v/>
      </c>
      <c r="M24" s="13">
        <f>SUM(M17:M23)</f>
        <v/>
      </c>
      <c r="N24" s="13">
        <f>SUM(N17:N23)</f>
        <v/>
      </c>
      <c r="O24" s="13">
        <f>SUM(O17:O23)</f>
        <v/>
      </c>
    </row>
    <row r="26">
      <c r="A26" s="3" t="inlineStr">
        <is>
          <t>Net cash flow</t>
        </is>
      </c>
      <c r="B26" s="8">
        <f>B14-B24</f>
        <v/>
      </c>
      <c r="C26" s="8">
        <f>C14-C24</f>
        <v/>
      </c>
      <c r="D26" s="8">
        <f>D14-D24</f>
        <v/>
      </c>
      <c r="E26" s="8">
        <f>E14-E24</f>
        <v/>
      </c>
      <c r="F26" s="8">
        <f>F14-F24</f>
        <v/>
      </c>
      <c r="G26" s="8">
        <f>G14-G24</f>
        <v/>
      </c>
      <c r="H26" s="8">
        <f>H14-H24</f>
        <v/>
      </c>
      <c r="I26" s="8">
        <f>I14-I24</f>
        <v/>
      </c>
      <c r="J26" s="8">
        <f>J14-J24</f>
        <v/>
      </c>
      <c r="K26" s="8">
        <f>K14-K24</f>
        <v/>
      </c>
      <c r="L26" s="8">
        <f>L14-L24</f>
        <v/>
      </c>
      <c r="M26" s="8">
        <f>M14-M24</f>
        <v/>
      </c>
      <c r="N26" s="8">
        <f>N14-N24</f>
        <v/>
      </c>
      <c r="O26" s="8">
        <f>SUM(B26:N26)</f>
        <v/>
      </c>
    </row>
    <row r="27">
      <c r="A27" s="14" t="inlineStr">
        <is>
          <t>Closing cash</t>
        </is>
      </c>
      <c r="B27" s="15">
        <f>B9+B26</f>
        <v/>
      </c>
      <c r="C27" s="15">
        <f>C9+C26</f>
        <v/>
      </c>
      <c r="D27" s="15">
        <f>D9+D26</f>
        <v/>
      </c>
      <c r="E27" s="15">
        <f>E9+E26</f>
        <v/>
      </c>
      <c r="F27" s="15">
        <f>F9+F26</f>
        <v/>
      </c>
      <c r="G27" s="15">
        <f>G9+G26</f>
        <v/>
      </c>
      <c r="H27" s="15">
        <f>H9+H26</f>
        <v/>
      </c>
      <c r="I27" s="15">
        <f>I9+I26</f>
        <v/>
      </c>
      <c r="J27" s="15">
        <f>J9+J26</f>
        <v/>
      </c>
      <c r="K27" s="15">
        <f>K9+K26</f>
        <v/>
      </c>
      <c r="L27" s="15">
        <f>L9+L26</f>
        <v/>
      </c>
      <c r="M27" s="15">
        <f>M9+M26</f>
        <v/>
      </c>
      <c r="N27" s="15">
        <f>N9+N26</f>
        <v/>
      </c>
      <c r="O27" s="16">
        <f>N27</f>
        <v/>
      </c>
    </row>
    <row r="28">
      <c r="A28" s="3" t="inlineStr">
        <is>
          <t>Headroom above your buffer</t>
        </is>
      </c>
      <c r="B28" s="8">
        <f>B27-$B$6</f>
        <v/>
      </c>
      <c r="C28" s="8">
        <f>C27-$B$6</f>
        <v/>
      </c>
      <c r="D28" s="8">
        <f>D27-$B$6</f>
        <v/>
      </c>
      <c r="E28" s="8">
        <f>E27-$B$6</f>
        <v/>
      </c>
      <c r="F28" s="8">
        <f>F27-$B$6</f>
        <v/>
      </c>
      <c r="G28" s="8">
        <f>G27-$B$6</f>
        <v/>
      </c>
      <c r="H28" s="8">
        <f>H27-$B$6</f>
        <v/>
      </c>
      <c r="I28" s="8">
        <f>I27-$B$6</f>
        <v/>
      </c>
      <c r="J28" s="8">
        <f>J27-$B$6</f>
        <v/>
      </c>
      <c r="K28" s="8">
        <f>K27-$B$6</f>
        <v/>
      </c>
      <c r="L28" s="8">
        <f>L27-$B$6</f>
        <v/>
      </c>
      <c r="M28" s="8">
        <f>M27-$B$6</f>
        <v/>
      </c>
      <c r="N28" s="8">
        <f>N27-$B$6</f>
        <v/>
      </c>
    </row>
    <row r="30">
      <c r="A30" s="3" t="inlineStr">
        <is>
          <t>Lowest closing cash in the 13 weeks</t>
        </is>
      </c>
      <c r="B30" s="17">
        <f>MIN(B27:N27)</f>
        <v/>
      </c>
    </row>
    <row r="31">
      <c r="A31" s="3" t="inlineStr">
        <is>
          <t>Weeks below your buffer</t>
        </is>
      </c>
      <c r="B31" s="18">
        <f>COUNTIF(B27:N27,"&lt;"&amp;$B$6)</f>
        <v/>
      </c>
    </row>
    <row r="33">
      <c r="A33" s="2" t="inlineStr">
        <is>
          <t>Free template from flippielabs.com/tools/13-week-cash-flow-template. Weeks with closing cash below your buffer turn red.</t>
        </is>
      </c>
    </row>
  </sheetData>
  <conditionalFormatting sqref="B27:N27">
    <cfRule type="expression" priority="1" dxfId="0">
      <formula>B27&lt;$B$6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How to use this 13-week cash flow forecast</t>
        </is>
      </c>
    </row>
    <row r="2">
      <c r="A2" s="20" t="inlineStr"/>
    </row>
    <row r="3">
      <c r="A3" s="20" t="inlineStr">
        <is>
          <t>1. Set the first Monday and your cash in the bank today on the Forecast sheet.</t>
        </is>
      </c>
    </row>
    <row r="4">
      <c r="A4" s="20" t="inlineStr">
        <is>
          <t>2. Set the minimum cash you want to keep. Weeks that dip below it turn red.</t>
        </is>
      </c>
    </row>
    <row r="5">
      <c r="A5" s="20" t="inlineStr">
        <is>
          <t>3. Replace the example numbers in the green cells with the cash you expect to come in and go out each week.</t>
        </is>
      </c>
    </row>
    <row r="6">
      <c r="A6" s="20" t="inlineStr">
        <is>
          <t xml:space="preserve">   Use cash dates, not invoice dates: when the customer actually pays, when the salary actually leaves the bank.</t>
        </is>
      </c>
    </row>
    <row r="7">
      <c r="A7" s="20" t="inlineStr">
        <is>
          <t>4. Every week, roll it forward: put in the actual figures for the week that ended and add a new week 13.</t>
        </is>
      </c>
    </row>
    <row r="8">
      <c r="A8" s="20" t="inlineStr"/>
    </row>
    <row r="9">
      <c r="A9" s="21" t="inlineStr">
        <is>
          <t>Tips</t>
        </is>
      </c>
    </row>
    <row r="10">
      <c r="A10" s="20" t="inlineStr">
        <is>
          <t>Start with your largest lines: payroll, the big customers, rent, VAT and loan repayments. They decide most of the result.</t>
        </is>
      </c>
    </row>
    <row r="11">
      <c r="A11" s="20" t="inlineStr">
        <is>
          <t>Be pessimistic on timing for cash in and realistic on cash out. Late customer payments are the usual surprise.</t>
        </is>
      </c>
    </row>
    <row r="12">
      <c r="A12" s="20" t="inlineStr">
        <is>
          <t>Compare forecast with actual every week. If the gap keeps growing in one line, fix the assumption behind it.</t>
        </is>
      </c>
    </row>
    <row r="13">
      <c r="A13" s="20" t="inlineStr"/>
    </row>
    <row r="14">
      <c r="A14" s="22" t="inlineStr">
        <is>
          <t>This template is provided as is, for planning only. It is not financial, tax or legal advice.</t>
        </is>
      </c>
    </row>
    <row r="15">
      <c r="A15" s="22" t="inlineStr">
        <is>
          <t>Made by Flippie Labs (flippielabs.com). Want this updated automatically from your bank and accounting data? See flippielabs.com/services/live-dashboards.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Flippie Labs</dc:creator>
  <dc:title xmlns:dc="http://purl.org/dc/elements/1.1/">13-week cash flow forecast template</dc:title>
  <dcterms:created xmlns:dcterms="http://purl.org/dc/terms/" xmlns:xsi="http://www.w3.org/2001/XMLSchema-instance" xsi:type="dcterms:W3CDTF">2026-10-16T13:26:00Z</dcterms:created>
  <dcterms:modified xmlns:dcterms="http://purl.org/dc/terms/" xmlns:xsi="http://www.w3.org/2001/XMLSchema-instance" xsi:type="dcterms:W3CDTF">2026-10-16T13:26:00Z</dcterms:modified>
</cp:coreProperties>
</file>